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45" windowWidth="10575" windowHeight="11640" tabRatio="861" activeTab="0"/>
  </bookViews>
  <sheets>
    <sheet name="Нук" sheetId="1" r:id="rId1"/>
  </sheets>
  <definedNames>
    <definedName name="_xlnm.Print_Area" localSheetId="0">'Нук'!$A$1:$L$51</definedName>
  </definedNames>
  <calcPr fullCalcOnLoad="1"/>
</workbook>
</file>

<file path=xl/sharedStrings.xml><?xml version="1.0" encoding="utf-8"?>
<sst xmlns="http://schemas.openxmlformats.org/spreadsheetml/2006/main" count="71" uniqueCount="66">
  <si>
    <t>КБК</t>
  </si>
  <si>
    <t>Наименование Д и Р</t>
  </si>
  <si>
    <t>1кв.</t>
  </si>
  <si>
    <t>Налог на доходы физических лиц</t>
  </si>
  <si>
    <t>Налог на имущество физических лиц</t>
  </si>
  <si>
    <t>Единый сельскохозяйств. налог</t>
  </si>
  <si>
    <t>Итого собственных доходов</t>
  </si>
  <si>
    <t>2кв</t>
  </si>
  <si>
    <t>3кв</t>
  </si>
  <si>
    <t>4кв</t>
  </si>
  <si>
    <t>Главе администрации  СП</t>
  </si>
  <si>
    <t>Государственная пошлина</t>
  </si>
  <si>
    <t xml:space="preserve">Всего расходов </t>
  </si>
  <si>
    <t>Нукаевский  сельсовет</t>
  </si>
  <si>
    <t>0104/020400</t>
  </si>
  <si>
    <t>Всего по 0102 (211+213)</t>
  </si>
  <si>
    <t>Всего по 0113 (211+213)</t>
  </si>
  <si>
    <t>Резервный фонд</t>
  </si>
  <si>
    <t>в том числе:</t>
  </si>
  <si>
    <t xml:space="preserve">   Всего доходов и расходов</t>
  </si>
  <si>
    <t>Безвозмездные поступления</t>
  </si>
  <si>
    <t>Дотация на выравн. бюдж. обесп-ти</t>
  </si>
  <si>
    <t>Благоустройство сельских поселений</t>
  </si>
  <si>
    <t>Всего доходов</t>
  </si>
  <si>
    <t>0104/340.3 рассчитывать согласно утвержденных лимитов расходования ГСМ</t>
  </si>
  <si>
    <t>Благоустройство 011 гр</t>
  </si>
  <si>
    <t>Всего расходов 013+011</t>
  </si>
  <si>
    <t xml:space="preserve">Итого по 0104 </t>
  </si>
  <si>
    <t>Условно-утвержденные расходы</t>
  </si>
  <si>
    <t>Субвенции на осущ. воинского учета</t>
  </si>
  <si>
    <t>Осуществ.первичного военского учеат</t>
  </si>
  <si>
    <t>0104</t>
  </si>
  <si>
    <t>0113/791/99/0/0900299121</t>
  </si>
  <si>
    <t>013 гр</t>
  </si>
  <si>
    <t>А.З.Сайфуллин</t>
  </si>
  <si>
    <t>Заместитель по финансам, экономическому развитию</t>
  </si>
  <si>
    <t xml:space="preserve"> и инвестициям  главы Администрации района</t>
  </si>
  <si>
    <t>КОНТРОЛЬНЫЕ   ЦИФРЫ    к проекту  бюджета</t>
  </si>
  <si>
    <t>0503/791///0605</t>
  </si>
  <si>
    <t>благоустр ( проекты  ппми)</t>
  </si>
  <si>
    <t>благоустр ( мфзп  на мп)</t>
  </si>
  <si>
    <t>0102/791///0203/121</t>
  </si>
  <si>
    <t>0104/791///0204/121</t>
  </si>
  <si>
    <t>0111/791///00750/</t>
  </si>
  <si>
    <t>0203/791///05118</t>
  </si>
  <si>
    <t>0503/791///07404</t>
  </si>
  <si>
    <t>9999/791/99/0/9999/999/</t>
  </si>
  <si>
    <t>Исх.№    от 25.11.2020 г</t>
  </si>
  <si>
    <t xml:space="preserve">   УФЭРИ Администрации  Кугарчинского района  доводит до вашего сведения контрольные цифры к  проекту бюджета на 2021-2023г. </t>
  </si>
  <si>
    <t>на  2021-2023 г.   по  сельскому поселению Нукаевский   сельсовет</t>
  </si>
  <si>
    <t>0409/03150</t>
  </si>
  <si>
    <t>1 01 02010 01 0000 110</t>
  </si>
  <si>
    <t>1 05 03010 01 0000 110</t>
  </si>
  <si>
    <t>1 06 01030 10 0000 110</t>
  </si>
  <si>
    <t>1 06 06033 10 0000 110</t>
  </si>
  <si>
    <t>Земельный налог с юрид.лиц</t>
  </si>
  <si>
    <t>1 06 06043 10 0000 110</t>
  </si>
  <si>
    <t>Земельный налог с физических лиц</t>
  </si>
  <si>
    <t>1 08 04020 01 0000 110</t>
  </si>
  <si>
    <t>1 17 05050 10 0000 180</t>
  </si>
  <si>
    <t>Прочие неналоговые доходы с/пос.</t>
  </si>
  <si>
    <t>2 02 16001 10 0000 150</t>
  </si>
  <si>
    <t>2 02 35118 10 0000 150</t>
  </si>
  <si>
    <t>2 02 40014 10 0000 150</t>
  </si>
  <si>
    <t>Межбюджетные трансферты с/посел</t>
  </si>
  <si>
    <t>2 02 49999 10 7404 150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</si>
</sst>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</numFmts>
  <fonts count="3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2" fontId="3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82" fontId="3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center"/>
    </xf>
    <xf numFmtId="183" fontId="3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82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18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shrinkToFit="1"/>
    </xf>
    <xf numFmtId="18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182" fontId="2" fillId="30" borderId="10" xfId="0" applyNumberFormat="1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/>
    </xf>
    <xf numFmtId="0" fontId="3" fillId="3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183" fontId="2" fillId="0" borderId="10" xfId="0" applyNumberFormat="1" applyFont="1" applyBorder="1" applyAlignment="1">
      <alignment horizontal="center" vertical="center"/>
    </xf>
    <xf numFmtId="183" fontId="2" fillId="24" borderId="10" xfId="0" applyNumberFormat="1" applyFont="1" applyFill="1" applyBorder="1" applyAlignment="1">
      <alignment horizontal="center" vertical="center"/>
    </xf>
    <xf numFmtId="183" fontId="3" fillId="24" borderId="10" xfId="0" applyNumberFormat="1" applyFont="1" applyFill="1" applyBorder="1" applyAlignment="1">
      <alignment horizontal="center"/>
    </xf>
    <xf numFmtId="183" fontId="2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  <xf numFmtId="182" fontId="2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view="pageBreakPreview" zoomScaleSheetLayoutView="100" zoomScalePageLayoutView="0" workbookViewId="0" topLeftCell="B10">
      <selection activeCell="K29" sqref="K29:L29"/>
    </sheetView>
  </sheetViews>
  <sheetFormatPr defaultColWidth="9.00390625" defaultRowHeight="12.75"/>
  <cols>
    <col min="1" max="1" width="4.375" style="1" customWidth="1"/>
    <col min="2" max="2" width="25.25390625" style="1" customWidth="1"/>
    <col min="3" max="3" width="35.375" style="1" customWidth="1"/>
    <col min="4" max="4" width="12.75390625" style="1" customWidth="1"/>
    <col min="5" max="5" width="6.875" style="1" hidden="1" customWidth="1"/>
    <col min="6" max="6" width="6.625" style="1" hidden="1" customWidth="1"/>
    <col min="7" max="8" width="7.625" style="1" hidden="1" customWidth="1"/>
    <col min="9" max="16384" width="9.125" style="1" customWidth="1"/>
  </cols>
  <sheetData>
    <row r="1" spans="2:4" ht="15">
      <c r="B1" s="6" t="s">
        <v>47</v>
      </c>
      <c r="D1" s="1" t="s">
        <v>10</v>
      </c>
    </row>
    <row r="2" ht="15">
      <c r="D2" s="1" t="s">
        <v>13</v>
      </c>
    </row>
    <row r="3" ht="12.75" customHeight="1"/>
    <row r="4" spans="2:10" ht="28.5" customHeight="1">
      <c r="B4" s="44" t="s">
        <v>48</v>
      </c>
      <c r="C4" s="44"/>
      <c r="D4" s="44"/>
      <c r="E4" s="44"/>
      <c r="F4" s="44"/>
      <c r="G4" s="44"/>
      <c r="H4" s="45"/>
      <c r="I4" s="45"/>
      <c r="J4" s="45"/>
    </row>
    <row r="6" spans="2:10" ht="15">
      <c r="B6" s="46" t="s">
        <v>37</v>
      </c>
      <c r="C6" s="46"/>
      <c r="D6" s="46"/>
      <c r="E6" s="46"/>
      <c r="F6" s="45"/>
      <c r="G6" s="45"/>
      <c r="H6" s="45"/>
      <c r="I6" s="45"/>
      <c r="J6" s="45"/>
    </row>
    <row r="7" spans="2:10" ht="14.25" customHeight="1">
      <c r="B7" s="46" t="s">
        <v>49</v>
      </c>
      <c r="C7" s="46"/>
      <c r="D7" s="46"/>
      <c r="E7" s="46"/>
      <c r="F7" s="45"/>
      <c r="G7" s="45"/>
      <c r="H7" s="45"/>
      <c r="I7" s="45"/>
      <c r="J7" s="45"/>
    </row>
    <row r="8" ht="7.5" customHeight="1" hidden="1"/>
    <row r="9" spans="2:10" ht="15">
      <c r="B9" s="49" t="s">
        <v>0</v>
      </c>
      <c r="C9" s="49" t="s">
        <v>1</v>
      </c>
      <c r="D9" s="50" t="s">
        <v>19</v>
      </c>
      <c r="E9" s="51"/>
      <c r="F9" s="51"/>
      <c r="G9" s="51"/>
      <c r="H9" s="51"/>
      <c r="I9" s="51"/>
      <c r="J9" s="52"/>
    </row>
    <row r="10" spans="2:10" ht="15">
      <c r="B10" s="49"/>
      <c r="C10" s="49"/>
      <c r="D10" s="48">
        <v>2021</v>
      </c>
      <c r="E10" s="48" t="s">
        <v>2</v>
      </c>
      <c r="F10" s="48" t="s">
        <v>7</v>
      </c>
      <c r="G10" s="48" t="s">
        <v>8</v>
      </c>
      <c r="H10" s="48" t="s">
        <v>9</v>
      </c>
      <c r="I10" s="48">
        <v>2022</v>
      </c>
      <c r="J10" s="48">
        <v>2023</v>
      </c>
    </row>
    <row r="11" spans="2:10" ht="0.75" customHeight="1">
      <c r="B11" s="49"/>
      <c r="C11" s="49"/>
      <c r="D11" s="48"/>
      <c r="E11" s="48"/>
      <c r="F11" s="48"/>
      <c r="G11" s="48"/>
      <c r="H11" s="48"/>
      <c r="I11" s="48"/>
      <c r="J11" s="48"/>
    </row>
    <row r="12" spans="2:10" ht="15">
      <c r="B12" s="39" t="s">
        <v>51</v>
      </c>
      <c r="C12" s="2" t="s">
        <v>3</v>
      </c>
      <c r="D12" s="5">
        <v>3</v>
      </c>
      <c r="E12" s="9"/>
      <c r="F12" s="10"/>
      <c r="G12" s="10"/>
      <c r="H12" s="10"/>
      <c r="I12" s="10">
        <v>3</v>
      </c>
      <c r="J12" s="10">
        <v>4</v>
      </c>
    </row>
    <row r="13" spans="2:10" ht="15">
      <c r="B13" s="39" t="s">
        <v>52</v>
      </c>
      <c r="C13" s="2" t="s">
        <v>5</v>
      </c>
      <c r="D13" s="5">
        <v>0</v>
      </c>
      <c r="E13" s="9"/>
      <c r="F13" s="10"/>
      <c r="G13" s="10"/>
      <c r="H13" s="10"/>
      <c r="I13" s="10">
        <v>0</v>
      </c>
      <c r="J13" s="10">
        <v>0</v>
      </c>
    </row>
    <row r="14" spans="2:10" ht="15">
      <c r="B14" s="39" t="s">
        <v>53</v>
      </c>
      <c r="C14" s="2" t="s">
        <v>4</v>
      </c>
      <c r="D14" s="5">
        <v>20</v>
      </c>
      <c r="E14" s="9"/>
      <c r="F14" s="10"/>
      <c r="G14" s="10"/>
      <c r="H14" s="10"/>
      <c r="I14" s="10">
        <v>25</v>
      </c>
      <c r="J14" s="10">
        <v>28</v>
      </c>
    </row>
    <row r="15" spans="2:10" ht="15">
      <c r="B15" s="39" t="s">
        <v>54</v>
      </c>
      <c r="C15" s="2" t="s">
        <v>55</v>
      </c>
      <c r="D15" s="5">
        <v>30</v>
      </c>
      <c r="E15" s="10"/>
      <c r="F15" s="10"/>
      <c r="G15" s="10"/>
      <c r="H15" s="10"/>
      <c r="I15" s="10">
        <v>30</v>
      </c>
      <c r="J15" s="10">
        <v>30</v>
      </c>
    </row>
    <row r="16" spans="2:10" ht="15">
      <c r="B16" s="39" t="s">
        <v>56</v>
      </c>
      <c r="C16" s="2" t="s">
        <v>57</v>
      </c>
      <c r="D16" s="5">
        <v>175</v>
      </c>
      <c r="E16" s="10"/>
      <c r="F16" s="10"/>
      <c r="G16" s="10"/>
      <c r="H16" s="10"/>
      <c r="I16" s="10">
        <v>180</v>
      </c>
      <c r="J16" s="10">
        <v>180</v>
      </c>
    </row>
    <row r="17" spans="2:10" ht="15">
      <c r="B17" s="39" t="s">
        <v>58</v>
      </c>
      <c r="C17" s="2" t="s">
        <v>11</v>
      </c>
      <c r="D17" s="5">
        <v>5</v>
      </c>
      <c r="E17" s="10"/>
      <c r="F17" s="10"/>
      <c r="G17" s="10"/>
      <c r="H17" s="10"/>
      <c r="I17" s="10">
        <v>5</v>
      </c>
      <c r="J17" s="10">
        <v>5</v>
      </c>
    </row>
    <row r="18" spans="2:10" ht="15">
      <c r="B18" s="39" t="s">
        <v>59</v>
      </c>
      <c r="C18" s="2" t="s">
        <v>60</v>
      </c>
      <c r="D18" s="5">
        <v>7</v>
      </c>
      <c r="E18" s="10"/>
      <c r="F18" s="10"/>
      <c r="G18" s="10"/>
      <c r="H18" s="10"/>
      <c r="I18" s="10">
        <v>7</v>
      </c>
      <c r="J18" s="10">
        <v>7</v>
      </c>
    </row>
    <row r="19" spans="2:10" ht="15">
      <c r="B19" s="8"/>
      <c r="C19" s="3" t="s">
        <v>6</v>
      </c>
      <c r="D19" s="4">
        <f>SUM(D12:D18)</f>
        <v>240</v>
      </c>
      <c r="E19" s="9"/>
      <c r="F19" s="10"/>
      <c r="G19" s="10"/>
      <c r="H19" s="10"/>
      <c r="I19" s="4">
        <f>SUM(I12:I18)</f>
        <v>250</v>
      </c>
      <c r="J19" s="4">
        <f>SUM(J12:J18)</f>
        <v>254</v>
      </c>
    </row>
    <row r="20" spans="2:10" ht="15">
      <c r="B20" s="39" t="s">
        <v>61</v>
      </c>
      <c r="C20" s="2" t="s">
        <v>21</v>
      </c>
      <c r="D20" s="40">
        <v>1365</v>
      </c>
      <c r="E20" s="12">
        <v>121.4</v>
      </c>
      <c r="F20" s="12">
        <v>142.5</v>
      </c>
      <c r="G20" s="12">
        <v>142.5</v>
      </c>
      <c r="H20" s="12">
        <v>121.4</v>
      </c>
      <c r="I20" s="13">
        <v>1174.8</v>
      </c>
      <c r="J20" s="13">
        <v>1170.8</v>
      </c>
    </row>
    <row r="21" spans="2:10" ht="16.5" customHeight="1">
      <c r="B21" s="39" t="s">
        <v>62</v>
      </c>
      <c r="C21" s="2" t="s">
        <v>29</v>
      </c>
      <c r="D21" s="40">
        <v>99.4</v>
      </c>
      <c r="E21" s="12"/>
      <c r="F21" s="12"/>
      <c r="G21" s="12"/>
      <c r="H21" s="12"/>
      <c r="I21" s="13">
        <v>100.1</v>
      </c>
      <c r="J21" s="13">
        <v>103.7</v>
      </c>
    </row>
    <row r="22" spans="2:10" ht="16.5" customHeight="1">
      <c r="B22" s="39" t="s">
        <v>63</v>
      </c>
      <c r="C22" s="2" t="s">
        <v>64</v>
      </c>
      <c r="D22" s="41">
        <v>167</v>
      </c>
      <c r="E22" s="42"/>
      <c r="F22" s="42"/>
      <c r="G22" s="42"/>
      <c r="H22" s="42"/>
      <c r="I22" s="43">
        <v>0</v>
      </c>
      <c r="J22" s="43">
        <v>0</v>
      </c>
    </row>
    <row r="23" spans="2:10" ht="15">
      <c r="B23" s="39" t="s">
        <v>65</v>
      </c>
      <c r="C23" s="2" t="s">
        <v>22</v>
      </c>
      <c r="D23" s="40">
        <v>500</v>
      </c>
      <c r="E23" s="12"/>
      <c r="F23" s="12"/>
      <c r="G23" s="12"/>
      <c r="H23" s="12"/>
      <c r="I23" s="13">
        <v>0</v>
      </c>
      <c r="J23" s="13">
        <v>0</v>
      </c>
    </row>
    <row r="24" spans="2:10" ht="16.5" customHeight="1">
      <c r="B24" s="7"/>
      <c r="C24" s="3" t="s">
        <v>20</v>
      </c>
      <c r="D24" s="11">
        <f>SUM(D20:D23)</f>
        <v>2131.4</v>
      </c>
      <c r="E24" s="12"/>
      <c r="F24" s="12"/>
      <c r="G24" s="12"/>
      <c r="H24" s="12"/>
      <c r="I24" s="11">
        <f>SUM(I20:I23)</f>
        <v>1274.8999999999999</v>
      </c>
      <c r="J24" s="11">
        <f>SUM(J20:J23)</f>
        <v>1274.5</v>
      </c>
    </row>
    <row r="25" spans="2:10" ht="15">
      <c r="B25" s="7"/>
      <c r="C25" s="3" t="s">
        <v>23</v>
      </c>
      <c r="D25" s="11">
        <f>D19+D24</f>
        <v>2371.4</v>
      </c>
      <c r="E25" s="12"/>
      <c r="F25" s="13"/>
      <c r="G25" s="13"/>
      <c r="H25" s="13"/>
      <c r="I25" s="11">
        <f>I19+I24</f>
        <v>1524.8999999999999</v>
      </c>
      <c r="J25" s="11">
        <f>J19+J24</f>
        <v>1528.5</v>
      </c>
    </row>
    <row r="26" spans="2:10" ht="15">
      <c r="B26" s="14"/>
      <c r="C26" s="15" t="s">
        <v>12</v>
      </c>
      <c r="D26" s="16">
        <f>D45</f>
        <v>2371.4000000000005</v>
      </c>
      <c r="E26" s="17"/>
      <c r="F26" s="18"/>
      <c r="G26" s="18"/>
      <c r="H26" s="18"/>
      <c r="I26" s="16">
        <f>I45</f>
        <v>1524.8999999999999</v>
      </c>
      <c r="J26" s="16">
        <f>J45</f>
        <v>1528.5</v>
      </c>
    </row>
    <row r="27" spans="2:10" ht="12.75" customHeight="1">
      <c r="B27" s="19"/>
      <c r="C27" s="20" t="s">
        <v>18</v>
      </c>
      <c r="D27" s="21"/>
      <c r="E27" s="20"/>
      <c r="F27" s="20"/>
      <c r="G27" s="20"/>
      <c r="H27" s="20"/>
      <c r="I27" s="20"/>
      <c r="J27" s="20"/>
    </row>
    <row r="28" spans="2:10" ht="15">
      <c r="B28" s="22" t="s">
        <v>41</v>
      </c>
      <c r="C28" s="19">
        <v>211</v>
      </c>
      <c r="D28" s="36">
        <f>471.2+86.4</f>
        <v>557.6</v>
      </c>
      <c r="E28" s="37"/>
      <c r="F28" s="38"/>
      <c r="G28" s="38"/>
      <c r="H28" s="38"/>
      <c r="I28" s="36">
        <v>471.2</v>
      </c>
      <c r="J28" s="36">
        <f>I28</f>
        <v>471.2</v>
      </c>
    </row>
    <row r="29" spans="2:11" ht="15">
      <c r="B29" s="22" t="s">
        <v>41</v>
      </c>
      <c r="C29" s="19">
        <v>213</v>
      </c>
      <c r="D29" s="36">
        <f>26+142.3</f>
        <v>168.3</v>
      </c>
      <c r="E29" s="37"/>
      <c r="F29" s="38"/>
      <c r="G29" s="38"/>
      <c r="H29" s="38"/>
      <c r="I29" s="36">
        <v>142.3</v>
      </c>
      <c r="J29" s="36">
        <f>I29</f>
        <v>142.3</v>
      </c>
      <c r="K29" s="55"/>
    </row>
    <row r="30" spans="2:10" ht="15">
      <c r="B30" s="22"/>
      <c r="C30" s="19" t="s">
        <v>15</v>
      </c>
      <c r="D30" s="21">
        <f aca="true" t="shared" si="0" ref="D30:J30">D28+D29</f>
        <v>725.9000000000001</v>
      </c>
      <c r="E30" s="21">
        <f t="shared" si="0"/>
        <v>0</v>
      </c>
      <c r="F30" s="21">
        <f t="shared" si="0"/>
        <v>0</v>
      </c>
      <c r="G30" s="21">
        <f t="shared" si="0"/>
        <v>0</v>
      </c>
      <c r="H30" s="21">
        <f t="shared" si="0"/>
        <v>0</v>
      </c>
      <c r="I30" s="21">
        <f t="shared" si="0"/>
        <v>613.5</v>
      </c>
      <c r="J30" s="21">
        <f t="shared" si="0"/>
        <v>613.5</v>
      </c>
    </row>
    <row r="31" spans="2:10" ht="15">
      <c r="B31" s="22" t="s">
        <v>42</v>
      </c>
      <c r="C31" s="19">
        <v>211</v>
      </c>
      <c r="D31" s="36">
        <f>250.6+52</f>
        <v>302.6</v>
      </c>
      <c r="E31" s="20"/>
      <c r="F31" s="20"/>
      <c r="G31" s="20"/>
      <c r="H31" s="20"/>
      <c r="I31" s="36">
        <v>250.6</v>
      </c>
      <c r="J31" s="36">
        <f>I31</f>
        <v>250.6</v>
      </c>
    </row>
    <row r="32" spans="2:10" ht="15">
      <c r="B32" s="22" t="s">
        <v>42</v>
      </c>
      <c r="C32" s="19">
        <v>213</v>
      </c>
      <c r="D32" s="36">
        <v>91.3</v>
      </c>
      <c r="E32" s="24"/>
      <c r="F32" s="24"/>
      <c r="G32" s="20"/>
      <c r="H32" s="20"/>
      <c r="I32" s="36">
        <v>75.7</v>
      </c>
      <c r="J32" s="36">
        <f>I32</f>
        <v>75.7</v>
      </c>
    </row>
    <row r="33" spans="2:10" ht="15">
      <c r="B33" s="22" t="s">
        <v>14</v>
      </c>
      <c r="C33" s="19"/>
      <c r="D33" s="23">
        <f>D34-D31-D32</f>
        <v>360.99999999999994</v>
      </c>
      <c r="E33" s="23">
        <f>375.3-E31-E32</f>
        <v>375.3</v>
      </c>
      <c r="F33" s="23">
        <f>375.3-F31-F32</f>
        <v>375.3</v>
      </c>
      <c r="G33" s="23">
        <f>375.3-G31-G32</f>
        <v>375.3</v>
      </c>
      <c r="H33" s="23">
        <f>375.3-H31-H32</f>
        <v>375.3</v>
      </c>
      <c r="I33" s="23">
        <f>I34-I31-I32</f>
        <v>289.99999999999994</v>
      </c>
      <c r="J33" s="23">
        <f>J34-J31-J32</f>
        <v>287.99999999999994</v>
      </c>
    </row>
    <row r="34" spans="2:10" ht="15">
      <c r="B34" s="22" t="s">
        <v>31</v>
      </c>
      <c r="C34" s="19" t="s">
        <v>27</v>
      </c>
      <c r="D34" s="21">
        <f>687.3+67.6</f>
        <v>754.9</v>
      </c>
      <c r="E34" s="21">
        <f>E31+E32+E33</f>
        <v>375.3</v>
      </c>
      <c r="F34" s="21">
        <f>F31+F32+F33</f>
        <v>375.3</v>
      </c>
      <c r="G34" s="21">
        <f>G31+G32+G33</f>
        <v>375.3</v>
      </c>
      <c r="H34" s="21">
        <f>H31+H32+H33</f>
        <v>375.3</v>
      </c>
      <c r="I34" s="21">
        <f>651.3-I44</f>
        <v>616.3</v>
      </c>
      <c r="J34" s="21">
        <f>651.3-J44</f>
        <v>614.3</v>
      </c>
    </row>
    <row r="35" spans="2:10" ht="15" hidden="1">
      <c r="B35" s="22"/>
      <c r="C35" s="19">
        <v>211</v>
      </c>
      <c r="D35" s="23"/>
      <c r="E35" s="20"/>
      <c r="F35" s="20"/>
      <c r="G35" s="20"/>
      <c r="H35" s="20"/>
      <c r="I35" s="23"/>
      <c r="J35" s="23"/>
    </row>
    <row r="36" spans="2:10" ht="15" hidden="1">
      <c r="B36" s="22" t="s">
        <v>32</v>
      </c>
      <c r="C36" s="19">
        <v>213</v>
      </c>
      <c r="D36" s="23"/>
      <c r="E36" s="20"/>
      <c r="F36" s="20"/>
      <c r="G36" s="20"/>
      <c r="H36" s="20"/>
      <c r="I36" s="23"/>
      <c r="J36" s="23"/>
    </row>
    <row r="37" spans="2:10" ht="13.5" customHeight="1" hidden="1">
      <c r="B37" s="22" t="s">
        <v>32</v>
      </c>
      <c r="C37" s="19" t="s">
        <v>16</v>
      </c>
      <c r="D37" s="21"/>
      <c r="E37" s="21"/>
      <c r="F37" s="21"/>
      <c r="G37" s="21"/>
      <c r="H37" s="21"/>
      <c r="I37" s="21"/>
      <c r="J37" s="21"/>
    </row>
    <row r="38" spans="2:10" ht="12.75" customHeight="1">
      <c r="B38" s="22" t="s">
        <v>50</v>
      </c>
      <c r="C38" s="19"/>
      <c r="D38" s="23">
        <v>167</v>
      </c>
      <c r="E38" s="20"/>
      <c r="F38" s="20"/>
      <c r="G38" s="20"/>
      <c r="H38" s="20"/>
      <c r="I38" s="23"/>
      <c r="J38" s="23"/>
    </row>
    <row r="39" spans="2:10" ht="15" customHeight="1">
      <c r="B39" s="22" t="s">
        <v>38</v>
      </c>
      <c r="C39" s="26" t="s">
        <v>39</v>
      </c>
      <c r="D39" s="23">
        <v>114.2</v>
      </c>
      <c r="E39" s="25"/>
      <c r="F39" s="25"/>
      <c r="G39" s="25"/>
      <c r="H39" s="25"/>
      <c r="I39" s="23"/>
      <c r="J39" s="23"/>
    </row>
    <row r="40" spans="2:10" ht="15">
      <c r="B40" s="22" t="s">
        <v>38</v>
      </c>
      <c r="C40" s="26" t="s">
        <v>40</v>
      </c>
      <c r="D40" s="27">
        <v>0</v>
      </c>
      <c r="E40" s="28"/>
      <c r="F40" s="28"/>
      <c r="G40" s="28"/>
      <c r="H40" s="28"/>
      <c r="I40" s="27">
        <v>150</v>
      </c>
      <c r="J40" s="27">
        <v>150</v>
      </c>
    </row>
    <row r="41" spans="2:10" ht="15">
      <c r="B41" s="22" t="s">
        <v>43</v>
      </c>
      <c r="C41" s="19" t="s">
        <v>17</v>
      </c>
      <c r="D41" s="23">
        <v>10</v>
      </c>
      <c r="E41" s="25"/>
      <c r="F41" s="25"/>
      <c r="G41" s="25"/>
      <c r="H41" s="25"/>
      <c r="I41" s="23">
        <v>10</v>
      </c>
      <c r="J41" s="23">
        <v>10</v>
      </c>
    </row>
    <row r="42" spans="2:10" ht="15">
      <c r="B42" s="22" t="s">
        <v>44</v>
      </c>
      <c r="C42" s="19" t="s">
        <v>30</v>
      </c>
      <c r="D42" s="23">
        <v>99.4</v>
      </c>
      <c r="E42" s="23">
        <f>E22</f>
        <v>0</v>
      </c>
      <c r="F42" s="23">
        <f>F22</f>
        <v>0</v>
      </c>
      <c r="G42" s="23">
        <f>G22</f>
        <v>0</v>
      </c>
      <c r="H42" s="23">
        <f>H22</f>
        <v>0</v>
      </c>
      <c r="I42" s="23">
        <v>100.1</v>
      </c>
      <c r="J42" s="23">
        <v>103.7</v>
      </c>
    </row>
    <row r="43" spans="2:10" ht="15">
      <c r="B43" s="22" t="s">
        <v>45</v>
      </c>
      <c r="C43" s="19" t="s">
        <v>25</v>
      </c>
      <c r="D43" s="23">
        <v>500</v>
      </c>
      <c r="E43" s="25"/>
      <c r="F43" s="25"/>
      <c r="G43" s="25"/>
      <c r="H43" s="25"/>
      <c r="I43" s="23">
        <v>0</v>
      </c>
      <c r="J43" s="23">
        <v>0</v>
      </c>
    </row>
    <row r="44" spans="2:10" ht="15">
      <c r="B44" s="22" t="s">
        <v>46</v>
      </c>
      <c r="C44" s="19" t="s">
        <v>28</v>
      </c>
      <c r="D44" s="23"/>
      <c r="E44" s="25"/>
      <c r="F44" s="25"/>
      <c r="G44" s="25"/>
      <c r="H44" s="25"/>
      <c r="I44" s="23">
        <v>35</v>
      </c>
      <c r="J44" s="23">
        <v>37</v>
      </c>
    </row>
    <row r="45" spans="2:10" ht="15">
      <c r="B45" s="29"/>
      <c r="C45" s="29" t="s">
        <v>26</v>
      </c>
      <c r="D45" s="21">
        <f>D30+D34+D37+D39+D40+D41+D42+D43+D44+D38</f>
        <v>2371.4000000000005</v>
      </c>
      <c r="E45" s="21">
        <f aca="true" t="shared" si="1" ref="E45:J45">E30+E34+E37+E39+E40+E41+E42+E43+E44</f>
        <v>375.3</v>
      </c>
      <c r="F45" s="21">
        <f t="shared" si="1"/>
        <v>375.3</v>
      </c>
      <c r="G45" s="21">
        <f t="shared" si="1"/>
        <v>375.3</v>
      </c>
      <c r="H45" s="21">
        <f t="shared" si="1"/>
        <v>375.3</v>
      </c>
      <c r="I45" s="21">
        <f t="shared" si="1"/>
        <v>1524.8999999999999</v>
      </c>
      <c r="J45" s="21">
        <f t="shared" si="1"/>
        <v>1528.5</v>
      </c>
    </row>
    <row r="46" spans="2:10" ht="18" customHeight="1">
      <c r="B46" s="30"/>
      <c r="C46" s="30" t="s">
        <v>33</v>
      </c>
      <c r="D46" s="31">
        <f>D45-D43-D42</f>
        <v>1772.0000000000005</v>
      </c>
      <c r="E46" s="31">
        <f aca="true" t="shared" si="2" ref="E46:J46">E45-E43-E42</f>
        <v>375.3</v>
      </c>
      <c r="F46" s="31">
        <f t="shared" si="2"/>
        <v>375.3</v>
      </c>
      <c r="G46" s="31">
        <f t="shared" si="2"/>
        <v>375.3</v>
      </c>
      <c r="H46" s="31">
        <f t="shared" si="2"/>
        <v>375.3</v>
      </c>
      <c r="I46" s="31">
        <f t="shared" si="2"/>
        <v>1424.8</v>
      </c>
      <c r="J46" s="31">
        <f t="shared" si="2"/>
        <v>1424.8</v>
      </c>
    </row>
    <row r="47" spans="2:10" ht="5.25" customHeight="1">
      <c r="B47" s="30"/>
      <c r="C47" s="30"/>
      <c r="D47" s="32"/>
      <c r="E47" s="32"/>
      <c r="F47" s="32"/>
      <c r="G47" s="32"/>
      <c r="H47" s="32"/>
      <c r="I47" s="32"/>
      <c r="J47" s="32"/>
    </row>
    <row r="48" spans="2:10" ht="10.5" customHeight="1">
      <c r="B48" s="33"/>
      <c r="C48" s="34"/>
      <c r="D48" s="35">
        <f>D25-D45</f>
        <v>0</v>
      </c>
      <c r="E48" s="35"/>
      <c r="F48" s="35"/>
      <c r="G48" s="35"/>
      <c r="H48" s="35"/>
      <c r="I48" s="35"/>
      <c r="J48" s="35"/>
    </row>
    <row r="49" spans="2:10" ht="9" customHeight="1" hidden="1">
      <c r="B49" s="33"/>
      <c r="C49" s="34"/>
      <c r="D49" s="34"/>
      <c r="E49" s="33" t="s">
        <v>24</v>
      </c>
      <c r="F49" s="34"/>
      <c r="G49" s="34"/>
      <c r="H49" s="33" t="s">
        <v>24</v>
      </c>
      <c r="I49" s="34"/>
      <c r="J49" s="34"/>
    </row>
    <row r="50" spans="2:10" ht="15" customHeight="1">
      <c r="B50" s="53" t="s">
        <v>35</v>
      </c>
      <c r="C50" s="54"/>
      <c r="D50" s="34"/>
      <c r="E50" s="34"/>
      <c r="F50" s="34"/>
      <c r="G50" s="34"/>
      <c r="H50" s="34"/>
      <c r="I50" s="34"/>
      <c r="J50" s="34"/>
    </row>
    <row r="51" spans="2:9" ht="15">
      <c r="B51" s="47" t="s">
        <v>36</v>
      </c>
      <c r="C51" s="47"/>
      <c r="I51" s="1" t="s">
        <v>34</v>
      </c>
    </row>
  </sheetData>
  <sheetProtection/>
  <mergeCells count="15">
    <mergeCell ref="D9:J9"/>
    <mergeCell ref="D10:D11"/>
    <mergeCell ref="I10:I11"/>
    <mergeCell ref="B50:C50"/>
    <mergeCell ref="J10:J11"/>
    <mergeCell ref="B4:J4"/>
    <mergeCell ref="B6:J6"/>
    <mergeCell ref="B7:J7"/>
    <mergeCell ref="B51:C51"/>
    <mergeCell ref="H10:H11"/>
    <mergeCell ref="B9:B11"/>
    <mergeCell ref="C9:C11"/>
    <mergeCell ref="E10:E11"/>
    <mergeCell ref="F10:F11"/>
    <mergeCell ref="G10:G11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budzgetotdel1</cp:lastModifiedBy>
  <cp:lastPrinted>2016-11-25T06:33:49Z</cp:lastPrinted>
  <dcterms:created xsi:type="dcterms:W3CDTF">2006-12-14T14:01:49Z</dcterms:created>
  <dcterms:modified xsi:type="dcterms:W3CDTF">2020-12-19T09:10:30Z</dcterms:modified>
  <cp:category/>
  <cp:version/>
  <cp:contentType/>
  <cp:contentStatus/>
</cp:coreProperties>
</file>